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ctoria\Desktop\A PUBLICAR ITV 12-2-2020\"/>
    </mc:Choice>
  </mc:AlternateContent>
  <bookViews>
    <workbookView xWindow="0" yWindow="0" windowWidth="7470" windowHeight="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6" i="1"/>
  <c r="F32" i="1" l="1"/>
  <c r="G32" i="1" s="1"/>
  <c r="F31" i="1"/>
  <c r="G31" i="1" s="1"/>
  <c r="F28" i="1"/>
  <c r="F26" i="1"/>
  <c r="F25" i="1"/>
  <c r="G25" i="1" s="1"/>
  <c r="E32" i="1"/>
  <c r="E31" i="1"/>
  <c r="E28" i="1"/>
  <c r="E26" i="1"/>
  <c r="E25" i="1"/>
  <c r="D32" i="1"/>
  <c r="D31" i="1"/>
  <c r="D28" i="1"/>
  <c r="D26" i="1"/>
  <c r="D25" i="1"/>
  <c r="H25" i="1" l="1"/>
  <c r="J25" i="1" s="1"/>
  <c r="K25" i="1" l="1"/>
</calcChain>
</file>

<file path=xl/sharedStrings.xml><?xml version="1.0" encoding="utf-8"?>
<sst xmlns="http://schemas.openxmlformats.org/spreadsheetml/2006/main" count="64" uniqueCount="59">
  <si>
    <t>Propulsión</t>
  </si>
  <si>
    <t>Gasolina</t>
  </si>
  <si>
    <t>Diésel</t>
  </si>
  <si>
    <t>Híbrido</t>
  </si>
  <si>
    <t>Eléctrico*</t>
  </si>
  <si>
    <t>GLP/GNC/GNL</t>
  </si>
  <si>
    <t>Ciclomotores, motocicletas, pasolas, triciclos y cuadriciclos hasta 300 cc o equivalente</t>
  </si>
  <si>
    <t>Ciclomotores, motocicletas, pasolas, triciclos y cuadriciclos de más de 301 cc o equivalente</t>
  </si>
  <si>
    <t>Minibuses, autobuses, trolebuses o cualquier otro vehículo de transporte de pasajeros con capacidad entre 9 y 20 pasajeros, incluido el conductor</t>
  </si>
  <si>
    <t>Autobuses, trolebuses o cualquier otro vehículo de transporte de pasajeros con capacidad superior a 20 pasajeros, incluido el conductor</t>
  </si>
  <si>
    <t>Vehículos de carga liviana hasta 3.5 toneladas de MMA</t>
  </si>
  <si>
    <t>Vehículos de carga pesada más de 3.5 toneladas de MMA</t>
  </si>
  <si>
    <t>Maquinaria agrícola, como tractores agrícolas o maquinaria agrícola autopropulsada</t>
  </si>
  <si>
    <t>Vehículos especiales que no sea maquinaria agrícola, como maquinaria de obra o estaciones transformadoras móviles</t>
  </si>
  <si>
    <t>Remolque o semirremolque hasta 750 kg de MMA</t>
  </si>
  <si>
    <t>Remolque o semirremolque de más de 750 kg pero menos de 3,500 kg de MMA</t>
  </si>
  <si>
    <t>Remolque o semirremolque de más de 3,500 kg de MMA</t>
  </si>
  <si>
    <t>Clase de vehículo para la DGII</t>
  </si>
  <si>
    <t>Clase de Vehículo para el INTRANT</t>
  </si>
  <si>
    <t>Cantidad de vehículos para el 2017</t>
  </si>
  <si>
    <t>Motocicletas*</t>
  </si>
  <si>
    <t>Motocicletas</t>
  </si>
  <si>
    <t>Automóviles</t>
  </si>
  <si>
    <t>Livianos</t>
  </si>
  <si>
    <t>Jeep</t>
  </si>
  <si>
    <t>Carga</t>
  </si>
  <si>
    <t>Pesados</t>
  </si>
  <si>
    <t>Autobuses</t>
  </si>
  <si>
    <t>Máquinas pesadas</t>
  </si>
  <si>
    <t>Volteo</t>
  </si>
  <si>
    <t>Otros</t>
  </si>
  <si>
    <t>No. de Renglón</t>
  </si>
  <si>
    <t>Vehículo (Categoría)</t>
  </si>
  <si>
    <t>A</t>
  </si>
  <si>
    <t>B</t>
  </si>
  <si>
    <t>D</t>
  </si>
  <si>
    <t>C
(50% de B)</t>
  </si>
  <si>
    <t>G</t>
  </si>
  <si>
    <t>E
(C x D)</t>
  </si>
  <si>
    <t>Parque vehicular por Lote</t>
  </si>
  <si>
    <t>valor proyectado en base al menor precio propuesto</t>
  </si>
  <si>
    <t>F
(∑ de E)</t>
  </si>
  <si>
    <t>Sumatoria del Valor proyectado de Inspecciones realizadas en un año</t>
  </si>
  <si>
    <t xml:space="preserve">Valor total proyectado de Inspecciones realizadas </t>
  </si>
  <si>
    <t>H
(F x G)</t>
  </si>
  <si>
    <t>I
(1% de H)</t>
  </si>
  <si>
    <t>Automóvil o Van (auto caravana) de menos de 2000 cc o equivalente</t>
  </si>
  <si>
    <t>Automóvil o Van (auto caravana) de más de 2001 cc o equivalente</t>
  </si>
  <si>
    <t>Total de vehículos por categoría</t>
  </si>
  <si>
    <t>Precio más económico ofertado para cada renglón (US$)</t>
  </si>
  <si>
    <t>Tiempo de concesión en años</t>
  </si>
  <si>
    <t>Monto para Garantía de la Seriedad de la Oferta</t>
  </si>
  <si>
    <t>Precio de Referencia en US$</t>
  </si>
  <si>
    <t>Para el cálculo de la Garantía de Fiel Cumplimiento de Contrato, se utilizará el mismo procedimiento, considerando un 4% del valor de la columna H</t>
  </si>
  <si>
    <t xml:space="preserve">Notas: </t>
  </si>
  <si>
    <t>Los valores colocados en los diferentes tipos de propulsión, son valores estipulados para formulación de la hipóstesis.</t>
  </si>
  <si>
    <t>No se tomará como menor precio los montos que se ofenten para los vehículos eléctricos.</t>
  </si>
  <si>
    <t xml:space="preserve">Aquí se colocarán los precios que ofertará el Participante
</t>
  </si>
  <si>
    <t>Estos valojes no representan la realidad, solo son ejemplos.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</si>
</sst>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 Narrow"/>
      <family val="2"/>
    </font>
    <font>
      <b/>
      <sz val="10"/>
      <color theme="5"/>
      <name val="Arial"/>
      <family val="2"/>
    </font>
    <font>
      <b/>
      <i/>
      <sz val="10"/>
      <color theme="5"/>
      <name val="Arial"/>
      <family val="2"/>
    </font>
    <font>
      <b/>
      <sz val="12"/>
      <color theme="5"/>
      <name val="Arial Narrow"/>
      <family val="2"/>
    </font>
    <font>
      <b/>
      <sz val="12"/>
      <color theme="0"/>
      <name val="Arial Narrow"/>
      <family val="2"/>
    </font>
    <font>
      <b/>
      <sz val="14"/>
      <color rgb="FFC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u val="singleAccounting"/>
      <sz val="16"/>
      <color rgb="FFFF0000"/>
      <name val="Arial Narrow"/>
      <family val="2"/>
    </font>
    <font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8" fillId="6" borderId="1" xfId="0" applyFont="1" applyFill="1" applyBorder="1" applyAlignment="1">
      <alignment horizontal="center" vertical="top" wrapText="1"/>
    </xf>
    <xf numFmtId="44" fontId="4" fillId="3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13" fillId="6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44" fontId="4" fillId="4" borderId="6" xfId="1" applyFont="1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center" vertical="center" wrapText="1"/>
    </xf>
    <xf numFmtId="44" fontId="4" fillId="7" borderId="6" xfId="1" applyFont="1" applyFill="1" applyBorder="1" applyAlignment="1">
      <alignment horizontal="center" vertical="center" wrapText="1"/>
    </xf>
    <xf numFmtId="44" fontId="4" fillId="7" borderId="5" xfId="1" applyFont="1" applyFill="1" applyBorder="1" applyAlignment="1">
      <alignment horizontal="center" vertical="center" wrapText="1"/>
    </xf>
    <xf numFmtId="44" fontId="4" fillId="7" borderId="7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12" fillId="8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5" zoomScale="70" zoomScaleNormal="70" zoomScaleSheetLayoutView="85" workbookViewId="0">
      <selection activeCell="D26" sqref="D26:D27"/>
    </sheetView>
  </sheetViews>
  <sheetFormatPr baseColWidth="10" defaultRowHeight="15" x14ac:dyDescent="0.25"/>
  <cols>
    <col min="1" max="1" width="17.7109375" customWidth="1"/>
    <col min="2" max="2" width="48.42578125" customWidth="1"/>
    <col min="3" max="7" width="15.28515625" customWidth="1"/>
    <col min="8" max="11" width="18.5703125" customWidth="1"/>
  </cols>
  <sheetData>
    <row r="1" spans="1:8" ht="25.5" customHeight="1" x14ac:dyDescent="0.25">
      <c r="A1" s="40" t="s">
        <v>31</v>
      </c>
      <c r="B1" s="40" t="s">
        <v>32</v>
      </c>
      <c r="C1" s="40" t="s">
        <v>0</v>
      </c>
      <c r="D1" s="40"/>
      <c r="E1" s="40"/>
      <c r="F1" s="40"/>
      <c r="G1" s="40"/>
      <c r="H1" s="63" t="s">
        <v>52</v>
      </c>
    </row>
    <row r="2" spans="1:8" ht="42.75" customHeight="1" x14ac:dyDescent="0.25">
      <c r="A2" s="40"/>
      <c r="B2" s="40"/>
      <c r="C2" s="41" t="s">
        <v>57</v>
      </c>
      <c r="D2" s="42"/>
      <c r="E2" s="42"/>
      <c r="F2" s="42"/>
      <c r="G2" s="43"/>
      <c r="H2" s="64"/>
    </row>
    <row r="3" spans="1:8" ht="15" customHeight="1" x14ac:dyDescent="0.25">
      <c r="A3" s="5"/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/>
    </row>
    <row r="4" spans="1:8" ht="25.5" x14ac:dyDescent="0.25">
      <c r="A4" s="9">
        <v>1</v>
      </c>
      <c r="B4" s="10" t="s">
        <v>6</v>
      </c>
      <c r="C4" s="6">
        <v>1</v>
      </c>
      <c r="D4" s="6">
        <v>1.5</v>
      </c>
      <c r="E4" s="6">
        <v>1.5</v>
      </c>
      <c r="F4" s="3"/>
      <c r="G4" s="6">
        <v>1.5</v>
      </c>
      <c r="H4" s="4">
        <v>15</v>
      </c>
    </row>
    <row r="5" spans="1:8" ht="25.5" x14ac:dyDescent="0.25">
      <c r="A5" s="9">
        <v>2</v>
      </c>
      <c r="B5" s="10" t="s">
        <v>7</v>
      </c>
      <c r="C5" s="6">
        <v>1.1000000000000001</v>
      </c>
      <c r="D5" s="6">
        <v>1.5</v>
      </c>
      <c r="E5" s="6">
        <v>1.5</v>
      </c>
      <c r="F5" s="3"/>
      <c r="G5" s="6">
        <v>1.5</v>
      </c>
      <c r="H5" s="4">
        <v>25</v>
      </c>
    </row>
    <row r="6" spans="1:8" ht="25.5" x14ac:dyDescent="0.25">
      <c r="A6" s="12">
        <v>3</v>
      </c>
      <c r="B6" s="13" t="s">
        <v>46</v>
      </c>
      <c r="C6" s="6">
        <v>1</v>
      </c>
      <c r="D6" s="6">
        <v>1.5</v>
      </c>
      <c r="E6" s="6">
        <v>1.5</v>
      </c>
      <c r="F6" s="3"/>
      <c r="G6" s="6">
        <v>1.5</v>
      </c>
      <c r="H6" s="4">
        <v>35</v>
      </c>
    </row>
    <row r="7" spans="1:8" ht="25.5" x14ac:dyDescent="0.25">
      <c r="A7" s="12">
        <v>4</v>
      </c>
      <c r="B7" s="13" t="s">
        <v>47</v>
      </c>
      <c r="C7" s="6">
        <v>1.1499999999999999</v>
      </c>
      <c r="D7" s="6">
        <v>1.5</v>
      </c>
      <c r="E7" s="6">
        <v>1.5</v>
      </c>
      <c r="F7" s="3"/>
      <c r="G7" s="6">
        <v>1.5</v>
      </c>
      <c r="H7" s="4">
        <v>50</v>
      </c>
    </row>
    <row r="8" spans="1:8" ht="38.25" x14ac:dyDescent="0.25">
      <c r="A8" s="15">
        <v>5</v>
      </c>
      <c r="B8" s="16" t="s">
        <v>8</v>
      </c>
      <c r="C8" s="6">
        <v>1</v>
      </c>
      <c r="D8" s="6">
        <v>1.5</v>
      </c>
      <c r="E8" s="6">
        <v>1.5</v>
      </c>
      <c r="F8" s="3"/>
      <c r="G8" s="6">
        <v>1.5</v>
      </c>
      <c r="H8" s="4">
        <v>60</v>
      </c>
    </row>
    <row r="9" spans="1:8" ht="38.25" x14ac:dyDescent="0.25">
      <c r="A9" s="15">
        <v>6</v>
      </c>
      <c r="B9" s="16" t="s">
        <v>9</v>
      </c>
      <c r="C9" s="6">
        <v>1.17</v>
      </c>
      <c r="D9" s="6">
        <v>1.5</v>
      </c>
      <c r="E9" s="6">
        <v>1.5</v>
      </c>
      <c r="F9" s="3"/>
      <c r="G9" s="6">
        <v>1.5</v>
      </c>
      <c r="H9" s="4">
        <v>80</v>
      </c>
    </row>
    <row r="10" spans="1:8" x14ac:dyDescent="0.25">
      <c r="A10" s="18">
        <v>7</v>
      </c>
      <c r="B10" s="19" t="s">
        <v>10</v>
      </c>
      <c r="C10" s="6">
        <v>1</v>
      </c>
      <c r="D10" s="6">
        <v>1.5</v>
      </c>
      <c r="E10" s="6">
        <v>1.5</v>
      </c>
      <c r="F10" s="3"/>
      <c r="G10" s="6">
        <v>1.5</v>
      </c>
      <c r="H10" s="4">
        <v>60</v>
      </c>
    </row>
    <row r="11" spans="1:8" ht="25.5" x14ac:dyDescent="0.25">
      <c r="A11" s="18">
        <v>8</v>
      </c>
      <c r="B11" s="19" t="s">
        <v>11</v>
      </c>
      <c r="C11" s="6">
        <v>1.2</v>
      </c>
      <c r="D11" s="6">
        <v>1.5</v>
      </c>
      <c r="E11" s="6">
        <v>1.5</v>
      </c>
      <c r="F11" s="3"/>
      <c r="G11" s="6">
        <v>1.5</v>
      </c>
      <c r="H11" s="4">
        <v>80</v>
      </c>
    </row>
    <row r="12" spans="1:8" ht="25.5" x14ac:dyDescent="0.25">
      <c r="A12" s="7">
        <v>9</v>
      </c>
      <c r="B12" s="8" t="s">
        <v>12</v>
      </c>
      <c r="C12" s="6">
        <v>1</v>
      </c>
      <c r="D12" s="6">
        <v>1.5</v>
      </c>
      <c r="E12" s="6">
        <v>1.5</v>
      </c>
      <c r="F12" s="3"/>
      <c r="G12" s="6">
        <v>1.5</v>
      </c>
      <c r="H12" s="4">
        <v>30</v>
      </c>
    </row>
    <row r="13" spans="1:8" ht="38.25" x14ac:dyDescent="0.25">
      <c r="A13" s="7">
        <v>10</v>
      </c>
      <c r="B13" s="8" t="s">
        <v>13</v>
      </c>
      <c r="C13" s="6">
        <v>1.23</v>
      </c>
      <c r="D13" s="6">
        <v>1.5</v>
      </c>
      <c r="E13" s="6">
        <v>1.5</v>
      </c>
      <c r="F13" s="3"/>
      <c r="G13" s="6">
        <v>1.5</v>
      </c>
      <c r="H13" s="4">
        <v>80</v>
      </c>
    </row>
    <row r="14" spans="1:8" x14ac:dyDescent="0.25">
      <c r="A14" s="18">
        <v>11</v>
      </c>
      <c r="B14" s="19" t="s">
        <v>14</v>
      </c>
      <c r="C14" s="6">
        <v>1</v>
      </c>
      <c r="D14" s="6">
        <v>1.5</v>
      </c>
      <c r="E14" s="6">
        <v>1.5</v>
      </c>
      <c r="F14" s="3"/>
      <c r="G14" s="6">
        <v>1.5</v>
      </c>
      <c r="H14" s="4">
        <v>30</v>
      </c>
    </row>
    <row r="15" spans="1:8" ht="25.5" x14ac:dyDescent="0.25">
      <c r="A15" s="18">
        <v>12</v>
      </c>
      <c r="B15" s="19" t="s">
        <v>15</v>
      </c>
      <c r="C15" s="6">
        <v>1.25</v>
      </c>
      <c r="D15" s="6">
        <v>1.5</v>
      </c>
      <c r="E15" s="6">
        <v>1.5</v>
      </c>
      <c r="F15" s="3"/>
      <c r="G15" s="6">
        <v>1.5</v>
      </c>
      <c r="H15" s="4">
        <v>60</v>
      </c>
    </row>
    <row r="16" spans="1:8" ht="25.5" x14ac:dyDescent="0.25">
      <c r="A16" s="18">
        <v>13</v>
      </c>
      <c r="B16" s="19" t="s">
        <v>16</v>
      </c>
      <c r="C16" s="6">
        <v>1.3</v>
      </c>
      <c r="D16" s="6">
        <v>1.5</v>
      </c>
      <c r="E16" s="6">
        <v>1.5</v>
      </c>
      <c r="F16" s="3"/>
      <c r="G16" s="6">
        <v>1.5</v>
      </c>
      <c r="H16" s="4">
        <v>90</v>
      </c>
    </row>
    <row r="18" spans="1:11" ht="16.5" x14ac:dyDescent="0.3">
      <c r="C18" s="39" t="s">
        <v>54</v>
      </c>
      <c r="D18" s="39"/>
      <c r="E18" s="39"/>
      <c r="F18" s="39"/>
      <c r="G18" s="39"/>
      <c r="H18" s="39"/>
    </row>
    <row r="19" spans="1:11" ht="16.5" x14ac:dyDescent="0.3">
      <c r="C19" s="39" t="s">
        <v>55</v>
      </c>
      <c r="D19" s="39"/>
      <c r="E19" s="39"/>
      <c r="F19" s="39"/>
      <c r="G19" s="39"/>
      <c r="H19" s="39"/>
    </row>
    <row r="20" spans="1:11" ht="16.5" x14ac:dyDescent="0.3">
      <c r="C20" s="39" t="s">
        <v>58</v>
      </c>
      <c r="D20" s="39"/>
      <c r="E20" s="39"/>
      <c r="F20" s="39"/>
      <c r="G20" s="39"/>
      <c r="H20" s="39"/>
    </row>
    <row r="21" spans="1:11" ht="16.5" x14ac:dyDescent="0.3">
      <c r="C21" s="39" t="s">
        <v>56</v>
      </c>
      <c r="D21" s="39"/>
      <c r="E21" s="39"/>
      <c r="F21" s="39"/>
      <c r="G21" s="39"/>
      <c r="H21" s="39"/>
    </row>
    <row r="23" spans="1:11" s="34" customFormat="1" ht="38.25" customHeight="1" x14ac:dyDescent="0.25">
      <c r="C23" s="35" t="s">
        <v>33</v>
      </c>
      <c r="D23" s="35" t="s">
        <v>34</v>
      </c>
      <c r="E23" s="35" t="s">
        <v>36</v>
      </c>
      <c r="F23" s="35" t="s">
        <v>35</v>
      </c>
      <c r="G23" s="35" t="s">
        <v>38</v>
      </c>
      <c r="H23" s="35" t="s">
        <v>41</v>
      </c>
      <c r="I23" s="35" t="s">
        <v>37</v>
      </c>
      <c r="J23" s="35" t="s">
        <v>44</v>
      </c>
      <c r="K23" s="35" t="s">
        <v>45</v>
      </c>
    </row>
    <row r="24" spans="1:11" ht="95.25" customHeight="1" x14ac:dyDescent="0.25">
      <c r="A24" s="27" t="s">
        <v>17</v>
      </c>
      <c r="B24" s="27" t="s">
        <v>18</v>
      </c>
      <c r="C24" s="27" t="s">
        <v>19</v>
      </c>
      <c r="D24" s="27" t="s">
        <v>48</v>
      </c>
      <c r="E24" s="27" t="s">
        <v>39</v>
      </c>
      <c r="F24" s="28" t="s">
        <v>49</v>
      </c>
      <c r="G24" s="28" t="s">
        <v>40</v>
      </c>
      <c r="H24" s="27" t="s">
        <v>42</v>
      </c>
      <c r="I24" s="28" t="s">
        <v>50</v>
      </c>
      <c r="J24" s="27" t="s">
        <v>43</v>
      </c>
      <c r="K24" s="27" t="s">
        <v>51</v>
      </c>
    </row>
    <row r="25" spans="1:11" ht="30" customHeight="1" x14ac:dyDescent="0.25">
      <c r="A25" s="22" t="s">
        <v>20</v>
      </c>
      <c r="B25" s="11" t="s">
        <v>21</v>
      </c>
      <c r="C25" s="29">
        <v>2238671</v>
      </c>
      <c r="D25" s="29">
        <f>C25</f>
        <v>2238671</v>
      </c>
      <c r="E25" s="29">
        <f>D25/2</f>
        <v>1119335.5</v>
      </c>
      <c r="F25" s="36">
        <f>C4</f>
        <v>1</v>
      </c>
      <c r="G25" s="36">
        <f>F25*E25</f>
        <v>1119335.5</v>
      </c>
      <c r="H25" s="65">
        <f>SUM(G25:G32)</f>
        <v>2048669</v>
      </c>
      <c r="I25" s="66">
        <v>10</v>
      </c>
      <c r="J25" s="67">
        <f>I25*H25</f>
        <v>20486690</v>
      </c>
      <c r="K25" s="68">
        <f>J25*0.01</f>
        <v>204866.9</v>
      </c>
    </row>
    <row r="26" spans="1:11" ht="30" customHeight="1" x14ac:dyDescent="0.25">
      <c r="A26" s="23" t="s">
        <v>22</v>
      </c>
      <c r="B26" s="14" t="s">
        <v>23</v>
      </c>
      <c r="C26" s="30">
        <v>865186</v>
      </c>
      <c r="D26" s="44">
        <f>C26+C27</f>
        <v>1284628</v>
      </c>
      <c r="E26" s="44">
        <f>D26/2</f>
        <v>642314</v>
      </c>
      <c r="F26" s="58">
        <f>C6</f>
        <v>1</v>
      </c>
      <c r="G26" s="58">
        <f>F26*E26</f>
        <v>642314</v>
      </c>
      <c r="H26" s="65"/>
      <c r="I26" s="66"/>
      <c r="J26" s="67"/>
      <c r="K26" s="68"/>
    </row>
    <row r="27" spans="1:11" ht="30" customHeight="1" x14ac:dyDescent="0.25">
      <c r="A27" s="23" t="s">
        <v>24</v>
      </c>
      <c r="B27" s="14" t="s">
        <v>23</v>
      </c>
      <c r="C27" s="30">
        <v>419442</v>
      </c>
      <c r="D27" s="45"/>
      <c r="E27" s="45"/>
      <c r="F27" s="59"/>
      <c r="G27" s="59"/>
      <c r="H27" s="65"/>
      <c r="I27" s="66"/>
      <c r="J27" s="67"/>
      <c r="K27" s="68"/>
    </row>
    <row r="28" spans="1:11" ht="30" customHeight="1" x14ac:dyDescent="0.25">
      <c r="A28" s="24" t="s">
        <v>25</v>
      </c>
      <c r="B28" s="20" t="s">
        <v>26</v>
      </c>
      <c r="C28" s="31">
        <v>418573</v>
      </c>
      <c r="D28" s="55">
        <f>C28+C29+C30</f>
        <v>461120</v>
      </c>
      <c r="E28" s="55">
        <f>D28/2</f>
        <v>230560</v>
      </c>
      <c r="F28" s="60">
        <f>C10</f>
        <v>1</v>
      </c>
      <c r="G28" s="60">
        <f>F28*E28</f>
        <v>230560</v>
      </c>
      <c r="H28" s="65"/>
      <c r="I28" s="66"/>
      <c r="J28" s="67"/>
      <c r="K28" s="68"/>
    </row>
    <row r="29" spans="1:11" ht="30" customHeight="1" x14ac:dyDescent="0.25">
      <c r="A29" s="24" t="s">
        <v>28</v>
      </c>
      <c r="B29" s="20" t="s">
        <v>26</v>
      </c>
      <c r="C29" s="31">
        <v>22254</v>
      </c>
      <c r="D29" s="56"/>
      <c r="E29" s="56"/>
      <c r="F29" s="61"/>
      <c r="G29" s="61"/>
      <c r="H29" s="65"/>
      <c r="I29" s="66"/>
      <c r="J29" s="67"/>
      <c r="K29" s="68"/>
    </row>
    <row r="30" spans="1:11" ht="30" customHeight="1" x14ac:dyDescent="0.25">
      <c r="A30" s="24" t="s">
        <v>29</v>
      </c>
      <c r="B30" s="20" t="s">
        <v>26</v>
      </c>
      <c r="C30" s="31">
        <v>20293</v>
      </c>
      <c r="D30" s="57"/>
      <c r="E30" s="57"/>
      <c r="F30" s="62"/>
      <c r="G30" s="62"/>
      <c r="H30" s="65"/>
      <c r="I30" s="66"/>
      <c r="J30" s="67"/>
      <c r="K30" s="68"/>
    </row>
    <row r="31" spans="1:11" ht="30" customHeight="1" x14ac:dyDescent="0.25">
      <c r="A31" s="25" t="s">
        <v>27</v>
      </c>
      <c r="B31" s="17" t="s">
        <v>26</v>
      </c>
      <c r="C31" s="32">
        <v>96473</v>
      </c>
      <c r="D31" s="32">
        <f>C31</f>
        <v>96473</v>
      </c>
      <c r="E31" s="32">
        <f>D31/2</f>
        <v>48236.5</v>
      </c>
      <c r="F31" s="37">
        <f>C8</f>
        <v>1</v>
      </c>
      <c r="G31" s="37">
        <f>F31*E31</f>
        <v>48236.5</v>
      </c>
      <c r="H31" s="65"/>
      <c r="I31" s="66"/>
      <c r="J31" s="67"/>
      <c r="K31" s="68"/>
    </row>
    <row r="32" spans="1:11" ht="30" customHeight="1" x14ac:dyDescent="0.25">
      <c r="A32" s="26" t="s">
        <v>30</v>
      </c>
      <c r="B32" s="21" t="s">
        <v>23</v>
      </c>
      <c r="C32" s="33">
        <v>16446</v>
      </c>
      <c r="D32" s="33">
        <f>C32</f>
        <v>16446</v>
      </c>
      <c r="E32" s="33">
        <f>D32/2</f>
        <v>8223</v>
      </c>
      <c r="F32" s="38">
        <f>C12</f>
        <v>1</v>
      </c>
      <c r="G32" s="38">
        <f>F32*E32</f>
        <v>8223</v>
      </c>
      <c r="H32" s="65"/>
      <c r="I32" s="66"/>
      <c r="J32" s="67"/>
      <c r="K32" s="68"/>
    </row>
    <row r="35" spans="8:11" x14ac:dyDescent="0.25">
      <c r="H35" s="46" t="s">
        <v>53</v>
      </c>
      <c r="I35" s="47"/>
      <c r="J35" s="47"/>
      <c r="K35" s="48"/>
    </row>
    <row r="36" spans="8:11" x14ac:dyDescent="0.25">
      <c r="H36" s="49"/>
      <c r="I36" s="50"/>
      <c r="J36" s="50"/>
      <c r="K36" s="51"/>
    </row>
    <row r="37" spans="8:11" x14ac:dyDescent="0.25">
      <c r="H37" s="52"/>
      <c r="I37" s="53"/>
      <c r="J37" s="53"/>
      <c r="K37" s="54"/>
    </row>
  </sheetData>
  <mergeCells count="18">
    <mergeCell ref="H1:H2"/>
    <mergeCell ref="H25:H32"/>
    <mergeCell ref="I25:I32"/>
    <mergeCell ref="J25:J32"/>
    <mergeCell ref="K25:K32"/>
    <mergeCell ref="H35:K37"/>
    <mergeCell ref="D28:D30"/>
    <mergeCell ref="E26:E27"/>
    <mergeCell ref="E28:E30"/>
    <mergeCell ref="F26:F27"/>
    <mergeCell ref="F28:F30"/>
    <mergeCell ref="G26:G27"/>
    <mergeCell ref="G28:G30"/>
    <mergeCell ref="A1:A2"/>
    <mergeCell ref="B1:B2"/>
    <mergeCell ref="C1:G1"/>
    <mergeCell ref="C2:G2"/>
    <mergeCell ref="D26:D27"/>
  </mergeCells>
  <pageMargins left="0.70866141732283472" right="0.70866141732283472" top="0.74803149606299213" bottom="0.74803149606299213" header="0.31496062992125984" footer="0.31496062992125984"/>
  <pageSetup paperSize="3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INTRANT</dc:creator>
  <cp:lastModifiedBy>Yanet Victoria Peguerro Gracia</cp:lastModifiedBy>
  <cp:lastPrinted>2020-02-06T06:04:41Z</cp:lastPrinted>
  <dcterms:created xsi:type="dcterms:W3CDTF">2019-11-27T19:57:32Z</dcterms:created>
  <dcterms:modified xsi:type="dcterms:W3CDTF">2020-02-12T21:05:02Z</dcterms:modified>
</cp:coreProperties>
</file>